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<sst xmlns="http://schemas.openxmlformats.org/spreadsheetml/2006/main" count="340" uniqueCount="93">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</sst>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148">
      <selection activeCell="H151" sqref="H151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57421875" style="3" customWidth="1"/>
    <col min="6" max="6" width="23.00390625" style="3" customWidth="1"/>
    <col min="7" max="10" width="19.421875" style="3" customWidth="1"/>
    <col min="11" max="16384" width="9.8515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17290.322140000004</v>
      </c>
      <c r="G14" s="21">
        <f>G17</f>
        <v>4246.25714</v>
      </c>
      <c r="H14" s="21">
        <f>H17</f>
        <v>4581.547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17290.322140000004</v>
      </c>
      <c r="G17" s="23">
        <f>G19+G24+G29+G34+G39+G44+G59+G64+G69+G74+G79+G84+G89+G94</f>
        <v>4246.25714</v>
      </c>
      <c r="H17" s="23">
        <f>H19+H24+H29+H34+H39+H44+H59+H64+H69+H74+H79+H84+H89+H94+H102</f>
        <v>4581.547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564.39604</v>
      </c>
      <c r="G69" s="28">
        <f>SUM(G70:G73)</f>
        <v>21.86404</v>
      </c>
      <c r="H69" s="28">
        <f>SUM(H70:H73)</f>
        <v>170.844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564.39604</v>
      </c>
      <c r="G72" s="29">
        <v>21.86404</v>
      </c>
      <c r="H72" s="29">
        <f>185.844-15</f>
        <v>170.844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1035.0434</v>
      </c>
      <c r="G84" s="28">
        <f>G87</f>
        <v>980.4844</v>
      </c>
      <c r="H84" s="28">
        <f>H87</f>
        <v>54.55899999999997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1035.0434</v>
      </c>
      <c r="G87" s="29">
        <v>980.4844</v>
      </c>
      <c r="H87" s="29">
        <f>594.959-180-360.4</f>
        <v>54.55899999999997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540.4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180+360.4</f>
        <v>540.4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1535436.79279</v>
      </c>
      <c r="G124" s="28">
        <f>SUM(G125:G128)</f>
        <v>420828.63894</v>
      </c>
      <c r="H124" s="28">
        <f>SUM(H125:H128)</f>
        <v>421999.20685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117469.56442999998</v>
      </c>
      <c r="G125" s="47">
        <v>51392.92243</v>
      </c>
      <c r="H125" s="47">
        <f>H165+H175+H180+H190</f>
        <v>45095.58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1417763.13736</v>
      </c>
      <c r="G126" s="47">
        <v>369258.00551</v>
      </c>
      <c r="H126" s="47">
        <f>H136+H141+H146+H151+H156+H161+H171+H186+H191</f>
        <v>376877.24685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204.091</v>
      </c>
      <c r="G132" s="42">
        <f>G142</f>
        <v>177.711</v>
      </c>
      <c r="H132" s="42">
        <f>H142</f>
        <v>26.38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90606.2</v>
      </c>
      <c r="G134" s="28">
        <f>SUM(G135:G138)</f>
        <v>22651.55</v>
      </c>
      <c r="H134" s="28">
        <f>SUM(H135:H138)</f>
        <v>22651.55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90606.2</v>
      </c>
      <c r="G136" s="29">
        <v>22651.55</v>
      </c>
      <c r="H136" s="29">
        <v>22651.55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13795.023000000001</v>
      </c>
      <c r="G139" s="28">
        <f>SUM(G140:G143)</f>
        <v>3575.4440000000004</v>
      </c>
      <c r="H139" s="28">
        <f>SUM(H140:H143)</f>
        <v>3424.1130000000003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13590.932</v>
      </c>
      <c r="G141" s="29">
        <v>3397.733</v>
      </c>
      <c r="H141" s="29">
        <v>3397.733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632013.98087</v>
      </c>
      <c r="G149" s="28">
        <f>SUM(G150:G153)</f>
        <v>156947.77687</v>
      </c>
      <c r="H149" s="28">
        <f>SUM(H150:H153)</f>
        <v>139842.068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632013.98087</v>
      </c>
      <c r="G151" s="29">
        <v>156947.77687</v>
      </c>
      <c r="H151" s="29">
        <f>167612.068-27770</f>
        <v>139842.068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4132.14356</v>
      </c>
      <c r="G159" s="28">
        <f>SUM(G160:G163)</f>
        <v>982.5577</v>
      </c>
      <c r="H159" s="28">
        <f>SUM(H160:H163)</f>
        <v>977.8078600000001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4132.14356</v>
      </c>
      <c r="G161" s="29">
        <v>982.5577</v>
      </c>
      <c r="H161" s="29">
        <f>1023.562-213.62228+167.86814</f>
        <v>977.8078600000001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77226.636</v>
      </c>
      <c r="G164" s="49">
        <f>SUM(G165:G168)</f>
        <v>41020.323</v>
      </c>
      <c r="H164" s="49">
        <f>SUM(H165:H168)</f>
        <v>36206.313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77226.636</v>
      </c>
      <c r="G165" s="29">
        <v>41020.323</v>
      </c>
      <c r="H165" s="29">
        <f>48118.922-24646.277+7091.999+5641.669</f>
        <v>36206.313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494858.894</v>
      </c>
      <c r="G169" s="28">
        <f>SUM(G170:G173)</f>
        <v>102312.881</v>
      </c>
      <c r="H169" s="28">
        <f>SUM(H170:H173)</f>
        <v>132977.025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494858.894</v>
      </c>
      <c r="G171" s="29">
        <v>102312.881</v>
      </c>
      <c r="H171" s="29">
        <f>126633.054+4583.447+1760.524</f>
        <v>132977.025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136619.10499999998</v>
      </c>
      <c r="G184" s="28">
        <f>SUM(G185:G188)</f>
        <v>70403.362</v>
      </c>
      <c r="H184" s="28">
        <f>SUM(H185:H188)</f>
        <v>66215.743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136619.10499999998</v>
      </c>
      <c r="G186" s="29">
        <v>70403.362</v>
      </c>
      <c r="H186" s="29">
        <f>67325.116-33662.558+17435.544+3217.641+11900</f>
        <v>66215.743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1559806.4999300002</v>
      </c>
      <c r="G194" s="37">
        <f>G195+G196+G197+G198</f>
        <v>426799.18607999996</v>
      </c>
      <c r="H194" s="37">
        <f>H195+H196+H197+H198</f>
        <v>429966.99885000003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117469.56443</v>
      </c>
      <c r="G195" s="37">
        <f aca="true" t="shared" si="4" ref="G195:G196">G125</f>
        <v>51392.92243</v>
      </c>
      <c r="H195" s="37">
        <f aca="true" t="shared" si="5" ref="H195:H196">H125</f>
        <v>45095.58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1417763.13736</v>
      </c>
      <c r="G196" s="37">
        <f t="shared" si="4"/>
        <v>369258.00551</v>
      </c>
      <c r="H196" s="37">
        <f t="shared" si="5"/>
        <v>376877.24685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24573.798140000003</v>
      </c>
      <c r="G197" s="37">
        <f>G14+G109+G114+G142</f>
        <v>6148.25814</v>
      </c>
      <c r="H197" s="37">
        <f>H14+H109+H114+H127</f>
        <v>7994.172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2022-10-17T11:59:13Z</cp:lastPrinted>
  <dcterms:created xsi:type="dcterms:W3CDTF">2017-08-22T08:53:23Z</dcterms:created>
  <dcterms:modified xsi:type="dcterms:W3CDTF">2022-10-24T07:28:10Z</dcterms:modified>
  <cp:category/>
  <cp:version/>
  <cp:contentType/>
  <cp:contentStatus/>
  <cp:revision>396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